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an Çılman\Desktop\Excelsizeyeter Dosyaları\stok\"/>
    </mc:Choice>
  </mc:AlternateContent>
  <bookViews>
    <workbookView xWindow="0" yWindow="0" windowWidth="28800" windowHeight="12435"/>
  </bookViews>
  <sheets>
    <sheet name="EQUIPMENT INVENTORY LIST" sheetId="1" r:id="rId1"/>
  </sheets>
  <definedNames>
    <definedName name="_xlnm.Print_Titles" localSheetId="0">'EQUIPMENT INVENTORY LIST'!$4:$5</definedName>
    <definedName name="Slicer_Condition">#N/A</definedName>
    <definedName name="Slicer_Location">#N/A</definedName>
    <definedName name="Slicer_Years_of_service_left">#N/A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 l="1"/>
  <c r="O9" i="1" s="1"/>
  <c r="M10" i="1"/>
  <c r="O10" i="1" s="1"/>
  <c r="M11" i="1"/>
  <c r="O11" i="1" s="1"/>
  <c r="M12" i="1"/>
  <c r="O12" i="1" s="1"/>
  <c r="Q9" i="1"/>
  <c r="R9" i="1" s="1"/>
  <c r="Q10" i="1"/>
  <c r="R10" i="1" s="1"/>
  <c r="Q11" i="1"/>
  <c r="Q12" i="1"/>
  <c r="R12" i="1" s="1"/>
  <c r="R11" i="1"/>
  <c r="S11" i="1"/>
  <c r="S9" i="1" l="1"/>
  <c r="S12" i="1"/>
  <c r="S10" i="1"/>
  <c r="Q6" i="1"/>
  <c r="Q7" i="1"/>
  <c r="Q8" i="1"/>
  <c r="M6" i="1" l="1"/>
  <c r="M7" i="1"/>
  <c r="M8" i="1"/>
  <c r="S6" i="1"/>
  <c r="S7" i="1"/>
  <c r="S8" i="1"/>
  <c r="R6" i="1" l="1"/>
  <c r="R8" i="1"/>
  <c r="R7" i="1"/>
  <c r="O6" i="1"/>
  <c r="O7" i="1"/>
  <c r="O8" i="1"/>
</calcChain>
</file>

<file path=xl/sharedStrings.xml><?xml version="1.0" encoding="utf-8"?>
<sst xmlns="http://schemas.openxmlformats.org/spreadsheetml/2006/main" count="33" uniqueCount="28">
  <si>
    <t>EQUIPMENT INVENTORY LIST</t>
  </si>
  <si>
    <t>Asset or serial number</t>
  </si>
  <si>
    <t>Item description                (make and model)</t>
  </si>
  <si>
    <t>Location</t>
  </si>
  <si>
    <t>Condition</t>
  </si>
  <si>
    <t>Vendor</t>
  </si>
  <si>
    <t xml:space="preserve">Years of service left </t>
  </si>
  <si>
    <t>Initial value</t>
  </si>
  <si>
    <t>Down payment</t>
  </si>
  <si>
    <t>Date purchased or leased</t>
  </si>
  <si>
    <t>Loan term in years</t>
  </si>
  <si>
    <t>Loan rate</t>
  </si>
  <si>
    <t>Monthly payment</t>
  </si>
  <si>
    <t>Monthly operating costs</t>
  </si>
  <si>
    <t>Total monthly cost</t>
  </si>
  <si>
    <t>Expected value at end of loan term</t>
  </si>
  <si>
    <t>Annual straight line depreciation</t>
  </si>
  <si>
    <t>Monthly straight line depreciation</t>
  </si>
  <si>
    <t>Current value</t>
  </si>
  <si>
    <t>Make Model</t>
  </si>
  <si>
    <t>Main branch</t>
  </si>
  <si>
    <t>local</t>
  </si>
  <si>
    <t>PHYSICAL CONDITION</t>
  </si>
  <si>
    <t>FINANCIAL STATUS</t>
  </si>
  <si>
    <t>Excellent</t>
  </si>
  <si>
    <t>Good</t>
  </si>
  <si>
    <t>East coast</t>
  </si>
  <si>
    <t>Fair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</si>
</sst>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theme="1"/>
      <name val="Calibri"/>
      <family val="2"/>
      <scheme val="minor"/>
    </font>
    <font>
      <sz val="24"/>
      <color theme="9" tint="-0.499984740745262"/>
      <name val="Century Gothic"/>
      <family val="2"/>
      <scheme val="major"/>
    </font>
    <font>
      <b/>
      <sz val="12"/>
      <color theme="9" tint="-0.499984740745262"/>
      <name val="Century Gothic"/>
      <family val="2"/>
      <scheme val="major"/>
    </font>
  </fonts>
  <fills count="5">
    <fill>
      <patternFill patternType="none"/>
    </fill>
    <fill>
      <patternFill patternType="gray125"/>
    </fill>
    <fill>
      <patternFill patternType="solid">
        <fgColor theme="0" tint="-0.14996795556505021"/>
        <bgColor indexed="64"/>
      </patternFill>
    </fill>
    <fill>
      <patternFill patternType="solid">
        <fgColor theme="9" tint="0.59996337778862885"/>
        <bgColor indexed="64"/>
      </patternFill>
    </fill>
    <fill>
      <patternFill patternType="solid">
        <fgColor theme="4" tint="0.39994506668294322"/>
        <bgColor indexed="64"/>
      </patternFill>
    </fill>
  </fills>
  <borders count="7">
    <border>
      <left/>
      <right/>
      <top/>
      <bottom/>
      <diagonal/>
    </border>
    <border>
      <left/>
      <right/>
      <top/>
      <bottom style="medium">
        <color theme="8"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3">
    <xf numFmtId="0" fontId="0" fillId="0" borderId="0"/>
    <xf numFmtId="0" fontId="1" fillId="0" borderId="1" applyNumberFormat="0" applyFill="0" applyAlignment="0" applyProtection="0"/>
    <xf numFmtId="0" fontId="2" fillId="0" borderId="0" applyNumberFormat="0" applyFill="0" applyProtection="0">
      <alignment vertical="center"/>
    </xf>
  </cellStyleXfs>
  <cellXfs count="13">
    <xf numFmtId="0" fontId="0" fillId="0" borderId="0" xfId="0"/>
    <xf numFmtId="0" fontId="0" fillId="0" borderId="0" xfId="0" applyAlignment="1">
      <alignment wrapText="1"/>
    </xf>
    <xf numFmtId="0" fontId="1" fillId="0" borderId="1" xfId="1"/>
    <xf numFmtId="164" fontId="0" fillId="0" borderId="0" xfId="0" applyNumberFormat="1"/>
    <xf numFmtId="14" fontId="0" fillId="0" borderId="0" xfId="0" applyNumberFormat="1"/>
    <xf numFmtId="10" fontId="0" fillId="0" borderId="0" xfId="0" applyNumberFormat="1"/>
    <xf numFmtId="164" fontId="0" fillId="2" borderId="0" xfId="0" applyNumberFormat="1" applyFill="1"/>
    <xf numFmtId="0" fontId="2" fillId="3" borderId="2" xfId="2" applyFill="1" applyBorder="1" applyAlignment="1">
      <alignment horizontal="centerContinuous" vertical="center"/>
    </xf>
    <xf numFmtId="0" fontId="2" fillId="3" borderId="3" xfId="2" applyFill="1" applyBorder="1" applyAlignment="1">
      <alignment horizontal="centerContinuous" vertical="center"/>
    </xf>
    <xf numFmtId="0" fontId="2" fillId="4" borderId="4" xfId="2" applyFill="1" applyBorder="1" applyAlignment="1">
      <alignment horizontal="centerContinuous" vertical="center"/>
    </xf>
    <xf numFmtId="0" fontId="2" fillId="4" borderId="5" xfId="2" applyFill="1" applyBorder="1" applyAlignment="1">
      <alignment horizontal="centerContinuous" vertical="center"/>
    </xf>
    <xf numFmtId="0" fontId="2" fillId="4" borderId="6" xfId="2" applyFill="1" applyBorder="1" applyAlignment="1">
      <alignment horizontal="centerContinuous" vertical="center"/>
    </xf>
    <xf numFmtId="0" fontId="0" fillId="0" borderId="0" xfId="0" applyAlignment="1">
      <alignment horizontal="left"/>
    </xf>
  </cellXfs>
  <cellStyles count="3">
    <cellStyle name="Heading 1" xfId="1" builtinId="16" customBuiltin="1"/>
    <cellStyle name="Heading 2" xfId="2" builtinId="17" customBuiltin="1"/>
    <cellStyle name="Normal" xfId="0" builtinId="0"/>
  </cellStyles>
  <dxfs count="17">
    <dxf>
      <numFmt numFmtId="164" formatCode="&quot;$&quot;#,##0.00"/>
      <fill>
        <patternFill patternType="solid">
          <fgColor indexed="64"/>
          <bgColor theme="0" tint="-0.14996795556505021"/>
        </patternFill>
      </fill>
    </dxf>
    <dxf>
      <numFmt numFmtId="164" formatCode="&quot;$&quot;#,##0.00"/>
      <fill>
        <patternFill patternType="solid">
          <fgColor indexed="64"/>
          <bgColor theme="0" tint="-0.14996795556505021"/>
        </patternFill>
      </fill>
    </dxf>
    <dxf>
      <numFmt numFmtId="164" formatCode="&quot;$&quot;#,##0.00"/>
      <fill>
        <patternFill patternType="solid">
          <fgColor indexed="64"/>
          <bgColor theme="0" tint="-0.14996795556505021"/>
        </patternFill>
      </fill>
    </dxf>
    <dxf>
      <numFmt numFmtId="164" formatCode="&quot;$&quot;#,##0.00"/>
    </dxf>
    <dxf>
      <numFmt numFmtId="164" formatCode="&quot;$&quot;#,##0.00"/>
      <fill>
        <patternFill patternType="solid">
          <fgColor indexed="64"/>
          <bgColor theme="0" tint="-0.14996795556505021"/>
        </patternFill>
      </fill>
    </dxf>
    <dxf>
      <numFmt numFmtId="164" formatCode="&quot;$&quot;#,##0.00"/>
    </dxf>
    <dxf>
      <numFmt numFmtId="164" formatCode="&quot;$&quot;#,##0.00"/>
      <fill>
        <patternFill patternType="solid">
          <fgColor indexed="64"/>
          <bgColor theme="0" tint="-0.14996795556505021"/>
        </patternFill>
      </fill>
    </dxf>
    <dxf>
      <numFmt numFmtId="14" formatCode="0.00%"/>
    </dxf>
    <dxf>
      <numFmt numFmtId="165" formatCode="m/d/yyyy"/>
    </dxf>
    <dxf>
      <numFmt numFmtId="164" formatCode="&quot;$&quot;#,##0.00"/>
    </dxf>
    <dxf>
      <numFmt numFmtId="164" formatCode="&quot;$&quot;#,##0.0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5</xdr:col>
      <xdr:colOff>657224</xdr:colOff>
      <xdr:row>0</xdr:row>
      <xdr:rowOff>66675</xdr:rowOff>
    </xdr:from>
    <xdr:to>
      <xdr:col>9</xdr:col>
      <xdr:colOff>447674</xdr:colOff>
      <xdr:row>2</xdr:row>
      <xdr:rowOff>114300</xdr:rowOff>
    </xdr:to>
    <mc:AlternateContent xmlns:mc="http://schemas.openxmlformats.org/markup-compatibility/2006" xmlns:sle15="http://schemas.microsoft.com/office/drawing/2012/slicer">
      <mc:Choice Requires="sle15">
        <xdr:graphicFrame macro="">
          <xdr:nvGraphicFramePr>
            <xdr:cNvPr id="5" name="Location" descr="Filter table by location." title="Location slice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962524" y="66675"/>
              <a:ext cx="3057525" cy="6381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9</xdr:col>
      <xdr:colOff>514349</xdr:colOff>
      <xdr:row>0</xdr:row>
      <xdr:rowOff>66675</xdr:rowOff>
    </xdr:from>
    <xdr:to>
      <xdr:col>11</xdr:col>
      <xdr:colOff>466725</xdr:colOff>
      <xdr:row>2</xdr:row>
      <xdr:rowOff>116205</xdr:rowOff>
    </xdr:to>
    <mc:AlternateContent xmlns:mc="http://schemas.openxmlformats.org/markup-compatibility/2006" xmlns:sle15="http://schemas.microsoft.com/office/drawing/2012/slicer">
      <mc:Choice Requires="sle15">
        <xdr:graphicFrame macro="">
          <xdr:nvGraphicFramePr>
            <xdr:cNvPr id="6" name="Condition" descr="Filter table by condition." title="Condition slicer"/>
            <xdr:cNvGraphicFramePr/>
          </xdr:nvGraphicFramePr>
          <xdr:xfrm>
            <a:off x="0" y="0"/>
            <a:ext cx="0" cy="0"/>
          </xdr:xfrm>
          <a:graphic>
            <a:graphicData uri="http://schemas.microsoft.com/office/drawing/2010/slicer">
              <sle:slicer xmlns:sle="http://schemas.microsoft.com/office/drawing/2010/slicer" name="Condition"/>
            </a:graphicData>
          </a:graphic>
        </xdr:graphicFrame>
      </mc:Choice>
      <mc:Fallback xmlns="">
        <xdr:sp macro="" textlink="">
          <xdr:nvSpPr>
            <xdr:cNvPr id="0" name=""/>
            <xdr:cNvSpPr>
              <a:spLocks noTextEdit="1"/>
            </xdr:cNvSpPr>
          </xdr:nvSpPr>
          <xdr:spPr>
            <a:xfrm>
              <a:off x="8086724" y="66675"/>
              <a:ext cx="2047876"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11</xdr:col>
      <xdr:colOff>533400</xdr:colOff>
      <xdr:row>0</xdr:row>
      <xdr:rowOff>66675</xdr:rowOff>
    </xdr:from>
    <xdr:to>
      <xdr:col>13</xdr:col>
      <xdr:colOff>800100</xdr:colOff>
      <xdr:row>2</xdr:row>
      <xdr:rowOff>116205</xdr:rowOff>
    </xdr:to>
    <mc:AlternateContent xmlns:mc="http://schemas.openxmlformats.org/markup-compatibility/2006" xmlns:sle15="http://schemas.microsoft.com/office/drawing/2012/slicer">
      <mc:Choice Requires="sle15">
        <xdr:graphicFrame macro="">
          <xdr:nvGraphicFramePr>
            <xdr:cNvPr id="7" name="Years of service left " descr="Filter table by years of service." title="Years of service slicer"/>
            <xdr:cNvGraphicFramePr/>
          </xdr:nvGraphicFramePr>
          <xdr:xfrm>
            <a:off x="0" y="0"/>
            <a:ext cx="0" cy="0"/>
          </xdr:xfrm>
          <a:graphic>
            <a:graphicData uri="http://schemas.microsoft.com/office/drawing/2010/slicer">
              <sle:slicer xmlns:sle="http://schemas.microsoft.com/office/drawing/2010/slicer" name="Years of service left "/>
            </a:graphicData>
          </a:graphic>
        </xdr:graphicFrame>
      </mc:Choice>
      <mc:Fallback xmlns="">
        <xdr:sp macro="" textlink="">
          <xdr:nvSpPr>
            <xdr:cNvPr id="0" name=""/>
            <xdr:cNvSpPr>
              <a:spLocks noTextEdit="1"/>
            </xdr:cNvSpPr>
          </xdr:nvSpPr>
          <xdr:spPr>
            <a:xfrm>
              <a:off x="10201275" y="66675"/>
              <a:ext cx="1828800"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ocation" sourceName="Location">
  <extLst>
    <x:ext xmlns:x15="http://schemas.microsoft.com/office/spreadsheetml/2010/11/main" uri="{2F2917AC-EB37-4324-AD4E-5DD8C200BD13}">
      <x15:tableSlicerCache tableId="1"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ndition" sourceName="Condition">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s_of_service_left" sourceName="Years of service left ">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ocation" cache="Slicer_Location" caption="Location" columnCount="3" rowHeight="241300"/>
  <slicer name="Condition" cache="Slicer_Condition" caption="Condition" columnCount="3" rowHeight="241300"/>
  <slicer name="Years of service left " cache="Slicer_Years_of_service_left" caption="Years of service left " columnCount="6" rowHeight="241300"/>
</slicers>
</file>

<file path=xl/tables/table1.xml><?xml version="1.0" encoding="utf-8"?>
<table xmlns="http://schemas.openxmlformats.org/spreadsheetml/2006/main" id="1" name="tblData" displayName="tblData" ref="B5:S12" totalsRowShown="0" headerRowDxfId="16">
  <autoFilter ref="B5:S12"/>
  <tableColumns count="18">
    <tableColumn id="1" name="Asset or serial number" dataDxfId="15"/>
    <tableColumn id="2" name="Item description                (make and model)" dataDxfId="14"/>
    <tableColumn id="3" name="Location" dataDxfId="13"/>
    <tableColumn id="4" name="Condition" dataDxfId="12"/>
    <tableColumn id="5" name="Vendor" dataDxfId="11"/>
    <tableColumn id="6" name="Years of service left "/>
    <tableColumn id="7" name="Initial value" dataDxfId="10"/>
    <tableColumn id="8" name="Down payment" dataDxfId="9"/>
    <tableColumn id="9" name="Date purchased or leased" dataDxfId="8"/>
    <tableColumn id="10" name="Loan term in years"/>
    <tableColumn id="11" name="Loan rate" dataDxfId="7"/>
    <tableColumn id="12" name="Monthly payment" dataDxfId="6">
      <calculatedColumnFormula>IFERROR(IF(AND(tblData[[#This Row],[Initial value]]&gt;0,tblData[[#This Row],[Initial value]]&lt;&gt;tblData[[#This Row],[Down payment]]),-1*PMT(tblData[[#This Row],[Loan rate]]/12,tblData[[#This Row],[Loan term in years]]*12,tblData[[#This Row],[Initial value]]-tblData[[#This Row],[Down payment]]),0),0)</calculatedColumnFormula>
    </tableColumn>
    <tableColumn id="13" name="Monthly operating costs" dataDxfId="5"/>
    <tableColumn id="14" name="Total monthly cost" dataDxfId="4">
      <calculatedColumnFormula>tblData[[#This Row],[Monthly operating costs]]+tblData[[#This Row],[Monthly payment]]</calculatedColumnFormula>
    </tableColumn>
    <tableColumn id="15" name="Expected value at end of loan term" dataDxfId="3"/>
    <tableColumn id="16" name="Annual straight line depreciation" dataDxfId="2">
      <calculatedColumnFormula>IFERROR(IF(tblData[[#This Row],[Initial value]]&gt;0,SLN(tblData[[#This Row],[Initial value]],tblData[[#This Row],[Expected value at end of loan term]],tblData[[#This Row],[Years of service left ]]),0),0)</calculatedColumnFormula>
    </tableColumn>
    <tableColumn id="17" name="Monthly straight line depreciation" dataDxfId="1">
      <calculatedColumnFormula>IFERROR(tblData[[#This Row],[Annual straight line depreciation]]/12,0)</calculatedColumnFormula>
    </tableColumn>
    <tableColumn id="18" name="Current value" dataDxfId="0">
      <calculatedColumnFormula>IFERROR(tblData[[#This Row],[Initial value]]-(tblData[[#This Row],[Annual straight line depreciation]]*((TODAY()-tblData[[#This Row],[Date purchased or leased]])/365)),0)</calculatedColumnFormula>
    </tableColumn>
  </tableColumns>
  <tableStyleInfo name="TableStyleMedium7" showFirstColumn="0" showLastColumn="0" showRowStripes="1" showColumnStripes="0"/>
  <extLst>
    <ext xmlns:x14="http://schemas.microsoft.com/office/spreadsheetml/2009/9/main" uri="{504A1905-F514-4f6f-8877-14C23A59335A}">
      <x14:table altText="Inventory list data" altTextSummary="Enter inventory item information, including financial information, let the payment, depreciation and value be calculated for you."/>
    </ext>
  </extLst>
</table>
</file>

<file path=xl/theme/theme1.xml><?xml version="1.0" encoding="utf-8"?>
<a:theme xmlns:a="http://schemas.openxmlformats.org/drawingml/2006/main" name="QLS">
  <a:themeElements>
    <a:clrScheme name="QLS">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QLS">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autoPageBreaks="0" fitToPage="1"/>
  </sheetPr>
  <dimension ref="B1:S12"/>
  <sheetViews>
    <sheetView showGridLines="0" tabSelected="1" workbookViewId="0"/>
  </sheetViews>
  <sheetFormatPr defaultRowHeight="15" x14ac:dyDescent="0.25"/>
  <cols>
    <col min="1" max="1" width="1.7109375" customWidth="1"/>
    <col min="2" max="2" width="14.28515625" style="12" customWidth="1"/>
    <col min="3" max="3" width="19.7109375" bestFit="1" customWidth="1"/>
    <col min="4" max="4" width="16.85546875" customWidth="1"/>
    <col min="5" max="5" width="12" bestFit="1" customWidth="1"/>
    <col min="6" max="6" width="9.85546875" bestFit="1" customWidth="1"/>
    <col min="7" max="7" width="13.140625" bestFit="1" customWidth="1"/>
    <col min="8" max="8" width="14.85546875" bestFit="1" customWidth="1"/>
    <col min="9" max="9" width="11.140625" bestFit="1" customWidth="1"/>
    <col min="10" max="10" width="17.140625" bestFit="1" customWidth="1"/>
    <col min="11" max="11" width="14.28515625" bestFit="1" customWidth="1"/>
    <col min="12" max="12" width="11.42578125" bestFit="1" customWidth="1"/>
    <col min="13" max="13" width="12" bestFit="1" customWidth="1"/>
    <col min="14" max="14" width="16.85546875" bestFit="1" customWidth="1"/>
    <col min="15" max="15" width="15.7109375" bestFit="1" customWidth="1"/>
    <col min="16" max="16" width="19" bestFit="1" customWidth="1"/>
    <col min="17" max="18" width="18.5703125" bestFit="1" customWidth="1"/>
    <col min="19" max="19" width="15.42578125" bestFit="1" customWidth="1"/>
  </cols>
  <sheetData>
    <row r="1" spans="2:19" x14ac:dyDescent="0.25">
      <c r="B1"/>
    </row>
    <row r="2" spans="2:19" ht="31.5" thickBot="1" x14ac:dyDescent="0.45">
      <c r="B2" s="2" t="s">
        <v>0</v>
      </c>
      <c r="C2" s="2"/>
      <c r="D2" s="2"/>
      <c r="E2" s="2"/>
      <c r="F2" s="2"/>
      <c r="G2" s="2"/>
      <c r="H2" s="2"/>
      <c r="I2" s="2"/>
      <c r="J2" s="2"/>
      <c r="K2" s="2"/>
      <c r="L2" s="2"/>
      <c r="M2" s="2"/>
      <c r="N2" s="2"/>
      <c r="O2" s="2"/>
      <c r="P2" s="2"/>
      <c r="Q2" s="2"/>
      <c r="R2" s="2"/>
      <c r="S2" s="2"/>
    </row>
    <row r="3" spans="2:19" x14ac:dyDescent="0.25">
      <c r="B3"/>
    </row>
    <row r="4" spans="2:19" ht="27.75" customHeight="1" x14ac:dyDescent="0.25">
      <c r="B4" s="7" t="s">
        <v>22</v>
      </c>
      <c r="C4" s="8"/>
      <c r="D4" s="8"/>
      <c r="E4" s="8"/>
      <c r="F4" s="8"/>
      <c r="G4" s="8"/>
      <c r="H4" s="9" t="s">
        <v>23</v>
      </c>
      <c r="I4" s="10"/>
      <c r="J4" s="10"/>
      <c r="K4" s="10"/>
      <c r="L4" s="10"/>
      <c r="M4" s="10"/>
      <c r="N4" s="10"/>
      <c r="O4" s="10"/>
      <c r="P4" s="10"/>
      <c r="Q4" s="10"/>
      <c r="R4" s="10"/>
      <c r="S4" s="11"/>
    </row>
    <row r="5" spans="2:19" ht="30" x14ac:dyDescent="0.25">
      <c r="B5" s="1" t="s">
        <v>1</v>
      </c>
      <c r="C5" s="1" t="s">
        <v>2</v>
      </c>
      <c r="D5" s="1" t="s">
        <v>3</v>
      </c>
      <c r="E5" s="1" t="s">
        <v>4</v>
      </c>
      <c r="F5" s="1" t="s">
        <v>5</v>
      </c>
      <c r="G5" s="1" t="s">
        <v>6</v>
      </c>
      <c r="H5" s="1" t="s">
        <v>7</v>
      </c>
      <c r="I5" s="1" t="s">
        <v>8</v>
      </c>
      <c r="J5" s="1" t="s">
        <v>9</v>
      </c>
      <c r="K5" s="1" t="s">
        <v>10</v>
      </c>
      <c r="L5" s="1" t="s">
        <v>11</v>
      </c>
      <c r="M5" s="1" t="s">
        <v>12</v>
      </c>
      <c r="N5" s="1" t="s">
        <v>13</v>
      </c>
      <c r="O5" s="1" t="s">
        <v>14</v>
      </c>
      <c r="P5" s="1" t="s">
        <v>15</v>
      </c>
      <c r="Q5" s="1" t="s">
        <v>16</v>
      </c>
      <c r="R5" s="1" t="s">
        <v>17</v>
      </c>
      <c r="S5" s="1" t="s">
        <v>18</v>
      </c>
    </row>
    <row r="6" spans="2:19" x14ac:dyDescent="0.25">
      <c r="B6" s="12">
        <v>123</v>
      </c>
      <c r="C6" s="1" t="s">
        <v>19</v>
      </c>
      <c r="D6" s="1" t="s">
        <v>20</v>
      </c>
      <c r="E6" s="1" t="s">
        <v>25</v>
      </c>
      <c r="F6" s="1" t="s">
        <v>21</v>
      </c>
      <c r="G6">
        <v>5</v>
      </c>
      <c r="H6" s="3">
        <v>30000</v>
      </c>
      <c r="I6" s="3">
        <v>5000</v>
      </c>
      <c r="J6" s="4">
        <v>40193</v>
      </c>
      <c r="K6">
        <v>4</v>
      </c>
      <c r="L6" s="5">
        <v>0.1</v>
      </c>
      <c r="M6" s="6">
        <f>IFERROR(IF(AND(tblData[[#This Row],[Initial value]]&gt;0,tblData[[#This Row],[Initial value]]&lt;&gt;tblData[[#This Row],[Down payment]]),-1*PMT(tblData[[#This Row],[Loan rate]]/12,tblData[[#This Row],[Loan term in years]]*12,tblData[[#This Row],[Initial value]]-tblData[[#This Row],[Down payment]]),0),0)</f>
        <v>634.06458586867973</v>
      </c>
      <c r="N6" s="3">
        <v>200</v>
      </c>
      <c r="O6" s="6">
        <f>tblData[[#This Row],[Monthly operating costs]]+tblData[[#This Row],[Monthly payment]]</f>
        <v>834.06458586867973</v>
      </c>
      <c r="P6" s="3">
        <v>20000</v>
      </c>
      <c r="Q6" s="6">
        <f>IFERROR(IF(tblData[[#This Row],[Initial value]]&gt;0,SLN(tblData[[#This Row],[Initial value]],tblData[[#This Row],[Expected value at end of loan term]],tblData[[#This Row],[Years of service left ]]),0),0)</f>
        <v>2000</v>
      </c>
      <c r="R6" s="6">
        <f>IFERROR(tblData[[#This Row],[Annual straight line depreciation]]/12,0)</f>
        <v>166.66666666666666</v>
      </c>
      <c r="S6" s="6">
        <f ca="1">IFERROR(tblData[[#This Row],[Initial value]]-(tblData[[#This Row],[Annual straight line depreciation]]*((TODAY()-tblData[[#This Row],[Date purchased or leased]])/365)),0)</f>
        <v>20438.356164383564</v>
      </c>
    </row>
    <row r="7" spans="2:19" x14ac:dyDescent="0.25">
      <c r="B7" s="12">
        <v>456</v>
      </c>
      <c r="C7" s="1" t="s">
        <v>19</v>
      </c>
      <c r="D7" s="1" t="s">
        <v>20</v>
      </c>
      <c r="E7" s="1" t="s">
        <v>24</v>
      </c>
      <c r="F7" s="1" t="s">
        <v>21</v>
      </c>
      <c r="G7">
        <v>3</v>
      </c>
      <c r="H7" s="3">
        <v>5000</v>
      </c>
      <c r="I7" s="3">
        <v>5000</v>
      </c>
      <c r="J7" s="4">
        <v>41395</v>
      </c>
      <c r="L7" s="5"/>
      <c r="M7" s="6">
        <f>IFERROR(IF(AND(tblData[[#This Row],[Initial value]]&gt;0,tblData[[#This Row],[Initial value]]&lt;&gt;tblData[[#This Row],[Down payment]]),-1*PMT(tblData[[#This Row],[Loan rate]]/12,tblData[[#This Row],[Loan term in years]]*12,tblData[[#This Row],[Initial value]]-tblData[[#This Row],[Down payment]]),0),0)</f>
        <v>0</v>
      </c>
      <c r="N7" s="3">
        <v>20</v>
      </c>
      <c r="O7" s="6">
        <f>tblData[[#This Row],[Monthly operating costs]]+tblData[[#This Row],[Monthly payment]]</f>
        <v>20</v>
      </c>
      <c r="P7" s="3"/>
      <c r="Q7" s="6">
        <f>IFERROR(IF(tblData[[#This Row],[Initial value]]&gt;0,SLN(tblData[[#This Row],[Initial value]],tblData[[#This Row],[Expected value at end of loan term]],tblData[[#This Row],[Years of service left ]]),0),0)</f>
        <v>1666.6666666666667</v>
      </c>
      <c r="R7" s="6">
        <f>IFERROR(tblData[[#This Row],[Annual straight line depreciation]]/12,0)</f>
        <v>138.88888888888889</v>
      </c>
      <c r="S7" s="6">
        <f ca="1">IFERROR(tblData[[#This Row],[Initial value]]-(tblData[[#This Row],[Annual straight line depreciation]]*((TODAY()-tblData[[#This Row],[Date purchased or leased]])/365)),0)</f>
        <v>2520.5479452054792</v>
      </c>
    </row>
    <row r="8" spans="2:19" x14ac:dyDescent="0.25">
      <c r="B8" s="12">
        <v>789</v>
      </c>
      <c r="C8" s="1" t="s">
        <v>19</v>
      </c>
      <c r="D8" s="1" t="s">
        <v>26</v>
      </c>
      <c r="E8" s="1" t="s">
        <v>27</v>
      </c>
      <c r="F8" s="1" t="s">
        <v>21</v>
      </c>
      <c r="G8">
        <v>6</v>
      </c>
      <c r="H8" s="3">
        <v>50000</v>
      </c>
      <c r="I8" s="3">
        <v>20000</v>
      </c>
      <c r="J8" s="4">
        <v>39314</v>
      </c>
      <c r="K8">
        <v>5</v>
      </c>
      <c r="L8" s="5">
        <v>0.05</v>
      </c>
      <c r="M8" s="6">
        <f>IFERROR(IF(AND(tblData[[#This Row],[Initial value]]&gt;0,tblData[[#This Row],[Initial value]]&lt;&gt;tblData[[#This Row],[Down payment]]),-1*PMT(tblData[[#This Row],[Loan rate]]/12,tblData[[#This Row],[Loan term in years]]*12,tblData[[#This Row],[Initial value]]-tblData[[#This Row],[Down payment]]),0),0)</f>
        <v>566.13700932032805</v>
      </c>
      <c r="N8" s="3">
        <v>40</v>
      </c>
      <c r="O8" s="6">
        <f>tblData[[#This Row],[Monthly operating costs]]+tblData[[#This Row],[Monthly payment]]</f>
        <v>606.13700932032805</v>
      </c>
      <c r="P8" s="3">
        <v>1500</v>
      </c>
      <c r="Q8" s="6">
        <f>IFERROR(IF(tblData[[#This Row],[Initial value]]&gt;0,SLN(tblData[[#This Row],[Initial value]],tblData[[#This Row],[Expected value at end of loan term]],tblData[[#This Row],[Years of service left ]]),0),0)</f>
        <v>8083.333333333333</v>
      </c>
      <c r="R8" s="6">
        <f>IFERROR(tblData[[#This Row],[Annual straight line depreciation]]/12,0)</f>
        <v>673.61111111111109</v>
      </c>
      <c r="S8" s="6">
        <f ca="1">IFERROR(tblData[[#This Row],[Initial value]]-(tblData[[#This Row],[Annual straight line depreciation]]*((TODAY()-tblData[[#This Row],[Date purchased or leased]])/365)),0)</f>
        <v>-8111.4155251141492</v>
      </c>
    </row>
    <row r="9" spans="2:19" x14ac:dyDescent="0.25">
      <c r="C9" s="1"/>
      <c r="D9" s="1"/>
      <c r="E9" s="1"/>
      <c r="F9" s="1"/>
      <c r="H9" s="3"/>
      <c r="I9" s="3"/>
      <c r="J9" s="4"/>
      <c r="L9" s="5"/>
      <c r="M9" s="6">
        <f>IFERROR(IF(AND(tblData[[#This Row],[Initial value]]&gt;0,tblData[[#This Row],[Initial value]]&lt;&gt;tblData[[#This Row],[Down payment]]),-1*PMT(tblData[[#This Row],[Loan rate]]/12,tblData[[#This Row],[Loan term in years]]*12,tblData[[#This Row],[Initial value]]-tblData[[#This Row],[Down payment]]),0),0)</f>
        <v>0</v>
      </c>
      <c r="N9" s="3"/>
      <c r="O9" s="6">
        <f>tblData[[#This Row],[Monthly operating costs]]+tblData[[#This Row],[Monthly payment]]</f>
        <v>0</v>
      </c>
      <c r="P9" s="3"/>
      <c r="Q9" s="6">
        <f>IFERROR(IF(tblData[[#This Row],[Initial value]]&gt;0,SLN(tblData[[#This Row],[Initial value]],tblData[[#This Row],[Expected value at end of loan term]],tblData[[#This Row],[Years of service left ]]),0),0)</f>
        <v>0</v>
      </c>
      <c r="R9" s="6">
        <f>IFERROR(tblData[[#This Row],[Annual straight line depreciation]]/12,0)</f>
        <v>0</v>
      </c>
      <c r="S9" s="6">
        <f ca="1">IFERROR(tblData[[#This Row],[Initial value]]-(tblData[[#This Row],[Annual straight line depreciation]]*((TODAY()-tblData[[#This Row],[Date purchased or leased]])/365)),0)</f>
        <v>0</v>
      </c>
    </row>
    <row r="10" spans="2:19" x14ac:dyDescent="0.25">
      <c r="C10" s="1"/>
      <c r="D10" s="1"/>
      <c r="E10" s="1"/>
      <c r="F10" s="1"/>
      <c r="H10" s="3"/>
      <c r="I10" s="3"/>
      <c r="J10" s="4"/>
      <c r="L10" s="5"/>
      <c r="M10" s="6">
        <f>IFERROR(IF(AND(tblData[[#This Row],[Initial value]]&gt;0,tblData[[#This Row],[Initial value]]&lt;&gt;tblData[[#This Row],[Down payment]]),-1*PMT(tblData[[#This Row],[Loan rate]]/12,tblData[[#This Row],[Loan term in years]]*12,tblData[[#This Row],[Initial value]]-tblData[[#This Row],[Down payment]]),0),0)</f>
        <v>0</v>
      </c>
      <c r="N10" s="3"/>
      <c r="O10" s="6">
        <f>tblData[[#This Row],[Monthly operating costs]]+tblData[[#This Row],[Monthly payment]]</f>
        <v>0</v>
      </c>
      <c r="P10" s="3"/>
      <c r="Q10" s="6">
        <f>IFERROR(IF(tblData[[#This Row],[Initial value]]&gt;0,SLN(tblData[[#This Row],[Initial value]],tblData[[#This Row],[Expected value at end of loan term]],tblData[[#This Row],[Years of service left ]]),0),0)</f>
        <v>0</v>
      </c>
      <c r="R10" s="6">
        <f>IFERROR(tblData[[#This Row],[Annual straight line depreciation]]/12,0)</f>
        <v>0</v>
      </c>
      <c r="S10" s="6">
        <f ca="1">IFERROR(tblData[[#This Row],[Initial value]]-(tblData[[#This Row],[Annual straight line depreciation]]*((TODAY()-tblData[[#This Row],[Date purchased or leased]])/365)),0)</f>
        <v>0</v>
      </c>
    </row>
    <row r="11" spans="2:19" x14ac:dyDescent="0.25">
      <c r="C11" s="1"/>
      <c r="D11" s="1"/>
      <c r="E11" s="1"/>
      <c r="F11" s="1"/>
      <c r="H11" s="3"/>
      <c r="I11" s="3"/>
      <c r="J11" s="4"/>
      <c r="L11" s="5"/>
      <c r="M11" s="6">
        <f>IFERROR(IF(AND(tblData[[#This Row],[Initial value]]&gt;0,tblData[[#This Row],[Initial value]]&lt;&gt;tblData[[#This Row],[Down payment]]),-1*PMT(tblData[[#This Row],[Loan rate]]/12,tblData[[#This Row],[Loan term in years]]*12,tblData[[#This Row],[Initial value]]-tblData[[#This Row],[Down payment]]),0),0)</f>
        <v>0</v>
      </c>
      <c r="N11" s="3"/>
      <c r="O11" s="6">
        <f>tblData[[#This Row],[Monthly operating costs]]+tblData[[#This Row],[Monthly payment]]</f>
        <v>0</v>
      </c>
      <c r="P11" s="3"/>
      <c r="Q11" s="6">
        <f>IFERROR(IF(tblData[[#This Row],[Initial value]]&gt;0,SLN(tblData[[#This Row],[Initial value]],tblData[[#This Row],[Expected value at end of loan term]],tblData[[#This Row],[Years of service left ]]),0),0)</f>
        <v>0</v>
      </c>
      <c r="R11" s="6">
        <f>IFERROR(tblData[[#This Row],[Annual straight line depreciation]]/12,0)</f>
        <v>0</v>
      </c>
      <c r="S11" s="6">
        <f ca="1">IFERROR(tblData[[#This Row],[Initial value]]-(tblData[[#This Row],[Annual straight line depreciation]]*((TODAY()-tblData[[#This Row],[Date purchased or leased]])/365)),0)</f>
        <v>0</v>
      </c>
    </row>
    <row r="12" spans="2:19" x14ac:dyDescent="0.25">
      <c r="C12" s="1"/>
      <c r="D12" s="1"/>
      <c r="E12" s="1"/>
      <c r="F12" s="1"/>
      <c r="H12" s="3"/>
      <c r="I12" s="3"/>
      <c r="J12" s="4"/>
      <c r="L12" s="5"/>
      <c r="M12" s="6">
        <f>IFERROR(IF(AND(tblData[[#This Row],[Initial value]]&gt;0,tblData[[#This Row],[Initial value]]&lt;&gt;tblData[[#This Row],[Down payment]]),-1*PMT(tblData[[#This Row],[Loan rate]]/12,tblData[[#This Row],[Loan term in years]]*12,tblData[[#This Row],[Initial value]]-tblData[[#This Row],[Down payment]]),0),0)</f>
        <v>0</v>
      </c>
      <c r="N12" s="3"/>
      <c r="O12" s="6">
        <f>tblData[[#This Row],[Monthly operating costs]]+tblData[[#This Row],[Monthly payment]]</f>
        <v>0</v>
      </c>
      <c r="P12" s="3"/>
      <c r="Q12" s="6">
        <f>IFERROR(IF(tblData[[#This Row],[Initial value]]&gt;0,SLN(tblData[[#This Row],[Initial value]],tblData[[#This Row],[Expected value at end of loan term]],tblData[[#This Row],[Years of service left ]]),0),0)</f>
        <v>0</v>
      </c>
      <c r="R12" s="6">
        <f>IFERROR(tblData[[#This Row],[Annual straight line depreciation]]/12,0)</f>
        <v>0</v>
      </c>
      <c r="S12" s="6">
        <f ca="1">IFERROR(tblData[[#This Row],[Initial value]]-(tblData[[#This Row],[Annual straight line depreciation]]*((TODAY()-tblData[[#This Row],[Date purchased or leased]])/365)),0)</f>
        <v>0</v>
      </c>
    </row>
  </sheetData>
  <pageMargins left="0.4" right="0.4" top="0.4" bottom="0.4" header="0.3" footer="0.3"/>
  <pageSetup scale="47" fitToHeight="0" orientation="landscape" horizontalDpi="4294967293" verticalDpi="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8D0E431-7069-485C-8AD4-F19EE88DC8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EQUIPMENT INVENTORY LIST</vt:lpstr>
      <vt:lpstr>'EQUIPMENT INVENTORY 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2014-10-26T17:57:08Z</dcterms:created>
  <dcterms:modified xsi:type="dcterms:W3CDTF">2014-10-26T17:57:08Z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TC040991689991</vt:lpwstr>
  </property>
</Properties>
</file>